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Dati2\esercizi\Parte 2 - Strumenti di analisi dei dati\14_risolutore\"/>
    </mc:Choice>
  </mc:AlternateContent>
  <bookViews>
    <workbookView xWindow="0" yWindow="0" windowWidth="24000" windowHeight="9735" activeTab="1"/>
  </bookViews>
  <sheets>
    <sheet name="Rapporto sensibilità 2" sheetId="4" r:id="rId1"/>
    <sheet name="Rapporto realizzabilità 1" sheetId="5" r:id="rId2"/>
    <sheet name="non lineare" sheetId="2" r:id="rId3"/>
    <sheet name="Rapporto sensibilità 1" sheetId="3" r:id="rId4"/>
    <sheet name="lineare" sheetId="1" r:id="rId5"/>
  </sheets>
  <definedNames>
    <definedName name="capitale_disponibile">lineare!$J$4</definedName>
    <definedName name="capitale_investito">lineare!$I$4</definedName>
    <definedName name="Costo_di_magazzino">lineare!$D$6:$G$6</definedName>
    <definedName name="Pezzi_da_ordinare">lineare!$D$7:$G$7</definedName>
    <definedName name="Prezzo_di_costo">lineare!$D$5:$G$5</definedName>
    <definedName name="profitto">lineare!$J$7</definedName>
    <definedName name="Profitto_unitario">lineare!$D$4:$G$4</definedName>
    <definedName name="solver_adj" localSheetId="4" hidden="1">lineare!$D$7:$G$7</definedName>
    <definedName name="solver_adj" localSheetId="2" hidden="1">'non lineare'!$B$2:$B$4</definedName>
    <definedName name="solver_cvg" localSheetId="4" hidden="1">0.0001</definedName>
    <definedName name="solver_cvg" localSheetId="2" hidden="1">0.0001</definedName>
    <definedName name="solver_drv" localSheetId="4" hidden="1">1</definedName>
    <definedName name="solver_drv" localSheetId="2" hidden="1">2</definedName>
    <definedName name="solver_eng" localSheetId="4" hidden="1">2</definedName>
    <definedName name="solver_eng" localSheetId="2" hidden="1">1</definedName>
    <definedName name="solver_est" localSheetId="4" hidden="1">1</definedName>
    <definedName name="solver_est" localSheetId="2" hidden="1">1</definedName>
    <definedName name="solver_itr" localSheetId="4" hidden="1">2147483647</definedName>
    <definedName name="solver_itr" localSheetId="2" hidden="1">2147483647</definedName>
    <definedName name="solver_lhs1" localSheetId="4" hidden="1">lineare!$D$7:$G$7</definedName>
    <definedName name="solver_lhs1" localSheetId="2" hidden="1">'non lineare'!$B$2</definedName>
    <definedName name="solver_lhs2" localSheetId="4" hidden="1">lineare!$I$4</definedName>
    <definedName name="solver_lhs2" localSheetId="2" hidden="1">'non lineare'!$B$3</definedName>
    <definedName name="solver_lhs3" localSheetId="2" hidden="1">'non lineare'!$B$4</definedName>
    <definedName name="solver_lhs4" localSheetId="2" hidden="1">'non lineare'!$B$6</definedName>
    <definedName name="solver_lhs5" localSheetId="2" hidden="1">'non lineare'!$G$6</definedName>
    <definedName name="solver_mip" localSheetId="4" hidden="1">2147483647</definedName>
    <definedName name="solver_mip" localSheetId="2" hidden="1">2147483647</definedName>
    <definedName name="solver_mni" localSheetId="4" hidden="1">30</definedName>
    <definedName name="solver_mni" localSheetId="2" hidden="1">30</definedName>
    <definedName name="solver_mrt" localSheetId="4" hidden="1">0.075</definedName>
    <definedName name="solver_mrt" localSheetId="2" hidden="1">0.075</definedName>
    <definedName name="solver_msl" localSheetId="4" hidden="1">2</definedName>
    <definedName name="solver_msl" localSheetId="2" hidden="1">2</definedName>
    <definedName name="solver_neg" localSheetId="4" hidden="1">1</definedName>
    <definedName name="solver_neg" localSheetId="2" hidden="1">1</definedName>
    <definedName name="solver_nod" localSheetId="4" hidden="1">2147483647</definedName>
    <definedName name="solver_nod" localSheetId="2" hidden="1">2147483647</definedName>
    <definedName name="solver_num" localSheetId="4" hidden="1">2</definedName>
    <definedName name="solver_num" localSheetId="2" hidden="1">5</definedName>
    <definedName name="solver_nwt" localSheetId="4" hidden="1">1</definedName>
    <definedName name="solver_nwt" localSheetId="2" hidden="1">1</definedName>
    <definedName name="solver_opt" localSheetId="4" hidden="1">lineare!$J$7</definedName>
    <definedName name="solver_opt" localSheetId="2" hidden="1">'non lineare'!$G$6</definedName>
    <definedName name="solver_pre" localSheetId="4" hidden="1">0.000001</definedName>
    <definedName name="solver_pre" localSheetId="2" hidden="1">0.000001</definedName>
    <definedName name="solver_rbv" localSheetId="4" hidden="1">1</definedName>
    <definedName name="solver_rbv" localSheetId="2" hidden="1">2</definedName>
    <definedName name="solver_rel1" localSheetId="4" hidden="1">3</definedName>
    <definedName name="solver_rel1" localSheetId="2" hidden="1">1</definedName>
    <definedName name="solver_rel2" localSheetId="4" hidden="1">1</definedName>
    <definedName name="solver_rel2" localSheetId="2" hidden="1">1</definedName>
    <definedName name="solver_rel3" localSheetId="2" hidden="1">1</definedName>
    <definedName name="solver_rel4" localSheetId="2" hidden="1">2</definedName>
    <definedName name="solver_rel5" localSheetId="2" hidden="1">1</definedName>
    <definedName name="solver_rhs1" localSheetId="4" hidden="1">250</definedName>
    <definedName name="solver_rhs1" localSheetId="2" hidden="1">'non lineare'!$C$2</definedName>
    <definedName name="solver_rhs2" localSheetId="4" hidden="1">capitale_disponibile</definedName>
    <definedName name="solver_rhs2" localSheetId="2" hidden="1">'non lineare'!$C$3</definedName>
    <definedName name="solver_rhs3" localSheetId="2" hidden="1">'non lineare'!$C$4</definedName>
    <definedName name="solver_rhs4" localSheetId="2" hidden="1">100</definedName>
    <definedName name="solver_rhs5" localSheetId="2" hidden="1">1000</definedName>
    <definedName name="solver_rlx" localSheetId="4" hidden="1">2</definedName>
    <definedName name="solver_rlx" localSheetId="2" hidden="1">2</definedName>
    <definedName name="solver_rsd" localSheetId="4" hidden="1">0</definedName>
    <definedName name="solver_rsd" localSheetId="2" hidden="1">0</definedName>
    <definedName name="solver_scl" localSheetId="4" hidden="1">1</definedName>
    <definedName name="solver_scl" localSheetId="2" hidden="1">2</definedName>
    <definedName name="solver_sho" localSheetId="4" hidden="1">2</definedName>
    <definedName name="solver_sho" localSheetId="2" hidden="1">2</definedName>
    <definedName name="solver_ssz" localSheetId="4" hidden="1">100</definedName>
    <definedName name="solver_ssz" localSheetId="2" hidden="1">100</definedName>
    <definedName name="solver_tim" localSheetId="4" hidden="1">2147483647</definedName>
    <definedName name="solver_tim" localSheetId="2" hidden="1">2147483647</definedName>
    <definedName name="solver_tol" localSheetId="4" hidden="1">0.01</definedName>
    <definedName name="solver_tol" localSheetId="2" hidden="1">0.01</definedName>
    <definedName name="solver_typ" localSheetId="4" hidden="1">1</definedName>
    <definedName name="solver_typ" localSheetId="2" hidden="1">2</definedName>
    <definedName name="solver_val" localSheetId="4" hidden="1">0</definedName>
    <definedName name="solver_val" localSheetId="2" hidden="1">100</definedName>
    <definedName name="solver_ver" localSheetId="4" hidden="1">3</definedName>
    <definedName name="solver_ver" localSheetId="2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I4" i="1"/>
  <c r="J7" i="1"/>
  <c r="F3" i="2" l="1"/>
  <c r="G3" i="2" s="1"/>
  <c r="F4" i="2"/>
  <c r="G4" i="2" s="1"/>
  <c r="F2" i="2"/>
  <c r="G2" i="2" s="1"/>
  <c r="G6" i="2" l="1"/>
</calcChain>
</file>

<file path=xl/sharedStrings.xml><?xml version="1.0" encoding="utf-8"?>
<sst xmlns="http://schemas.openxmlformats.org/spreadsheetml/2006/main" count="100" uniqueCount="76">
  <si>
    <t>Profitto unitario</t>
  </si>
  <si>
    <t>Prezzo di costo</t>
  </si>
  <si>
    <t>Costo di magazzino</t>
  </si>
  <si>
    <t>Pezzi da ordinare</t>
  </si>
  <si>
    <t>Vasi cristallo</t>
  </si>
  <si>
    <t>Vasi cercamica</t>
  </si>
  <si>
    <t xml:space="preserve">Vasi plastica </t>
  </si>
  <si>
    <t>Vasi vetro</t>
  </si>
  <si>
    <t>capitale disponibile</t>
  </si>
  <si>
    <t>numero pezzi prodotti</t>
  </si>
  <si>
    <t>Capacità Produttiva Masima</t>
  </si>
  <si>
    <t>Costo Unitario</t>
  </si>
  <si>
    <t>costo spedizione 20 pezzi</t>
  </si>
  <si>
    <t>costo spedizione complessivo</t>
  </si>
  <si>
    <t>labA</t>
  </si>
  <si>
    <t>labB</t>
  </si>
  <si>
    <t>LabC</t>
  </si>
  <si>
    <t>capitale investito</t>
  </si>
  <si>
    <t>profitto</t>
  </si>
  <si>
    <t>Microsoft Excel 16.0 Rapporto sensibilità</t>
  </si>
  <si>
    <t>Foglio di lavoro: [Solver_svolto.xlsx]lineare</t>
  </si>
  <si>
    <t>Data creazione rapporto: 21/06/2017 10.15.50</t>
  </si>
  <si>
    <t>Celle variabili</t>
  </si>
  <si>
    <t>Cella</t>
  </si>
  <si>
    <t>Nome</t>
  </si>
  <si>
    <t>Finale</t>
  </si>
  <si>
    <t>Valore</t>
  </si>
  <si>
    <t>Ridotto</t>
  </si>
  <si>
    <t>Costo</t>
  </si>
  <si>
    <t>Obiettivo</t>
  </si>
  <si>
    <t>Coefficiente</t>
  </si>
  <si>
    <t>Consentito</t>
  </si>
  <si>
    <t>Incremento</t>
  </si>
  <si>
    <t>Decremento</t>
  </si>
  <si>
    <t>Vincoli</t>
  </si>
  <si>
    <t>Ombreggiatura</t>
  </si>
  <si>
    <t>Prezzo</t>
  </si>
  <si>
    <t>Vincolo</t>
  </si>
  <si>
    <t>a destra</t>
  </si>
  <si>
    <t>$D$7</t>
  </si>
  <si>
    <t>Pezzi da ordinare Vasi cristallo</t>
  </si>
  <si>
    <t>$E$7</t>
  </si>
  <si>
    <t>Pezzi da ordinare Vasi cercamica</t>
  </si>
  <si>
    <t>$F$7</t>
  </si>
  <si>
    <t xml:space="preserve">Pezzi da ordinare Vasi plastica </t>
  </si>
  <si>
    <t>$G$7</t>
  </si>
  <si>
    <t>Pezzi da ordinare Vasi vetro</t>
  </si>
  <si>
    <t>$I$4</t>
  </si>
  <si>
    <t>capitale_investito</t>
  </si>
  <si>
    <t>costo complessivo laboratorio</t>
  </si>
  <si>
    <t>Totale pezzi</t>
  </si>
  <si>
    <t>Costo totale</t>
  </si>
  <si>
    <t>Foglio di lavoro: [Solver_svolto.xlsx]non lineare</t>
  </si>
  <si>
    <t>Data creazione rapporto: 21/06/2017 10.38.32</t>
  </si>
  <si>
    <t>Sfumatura</t>
  </si>
  <si>
    <t>Lagrange</t>
  </si>
  <si>
    <t>Moltiplicatore</t>
  </si>
  <si>
    <t>$B$2</t>
  </si>
  <si>
    <t>labA numero pezzi prodotti</t>
  </si>
  <si>
    <t>$B$3</t>
  </si>
  <si>
    <t>labB numero pezzi prodotti</t>
  </si>
  <si>
    <t>$B$4</t>
  </si>
  <si>
    <t>LabC numero pezzi prodotti</t>
  </si>
  <si>
    <t>$B$6</t>
  </si>
  <si>
    <t>Totale pezzi numero pezzi prodotti</t>
  </si>
  <si>
    <t>Microsoft Excel 16.0 Rapporto realizzabilità</t>
  </si>
  <si>
    <t>Data creazione rapporto: 21/06/2017 10.41.30</t>
  </si>
  <si>
    <t>Vincoli che rendono il problema irrisolvibile</t>
  </si>
  <si>
    <t>Valore della cella</t>
  </si>
  <si>
    <t>Formula</t>
  </si>
  <si>
    <t>Stato</t>
  </si>
  <si>
    <t>Tolleranza</t>
  </si>
  <si>
    <t>$G$6</t>
  </si>
  <si>
    <t>Costo totale costo complessivo laboratorio</t>
  </si>
  <si>
    <t>$G$6&lt;=1000</t>
  </si>
  <si>
    <t>Vincolante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</si>
</sst>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  <numFmt numFmtId="165" formatCode="_-* #,##0.00\ [$€-410]_-;\-* #,##0.00\ [$€-410]_-;_-* &quot;-&quot;??\ [$€-410]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venir"/>
      <charset val="1"/>
    </font>
    <font>
      <b/>
      <sz val="11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164" fontId="0" fillId="2" borderId="0" xfId="0" applyNumberFormat="1" applyFill="1"/>
    <xf numFmtId="44" fontId="0" fillId="3" borderId="0" xfId="1" applyFont="1" applyFill="1"/>
    <xf numFmtId="44" fontId="0" fillId="0" borderId="0" xfId="1" applyFont="1"/>
    <xf numFmtId="0" fontId="0" fillId="4" borderId="0" xfId="0" applyFill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5" fontId="0" fillId="0" borderId="0" xfId="0" applyNumberFormat="1"/>
    <xf numFmtId="165" fontId="0" fillId="0" borderId="0" xfId="1" applyNumberFormat="1" applyFont="1"/>
    <xf numFmtId="165" fontId="3" fillId="0" borderId="0" xfId="0" quotePrefix="1" applyNumberFormat="1" applyFont="1" applyAlignment="1">
      <alignment wrapText="1"/>
    </xf>
    <xf numFmtId="44" fontId="0" fillId="0" borderId="0" xfId="0" applyNumberFormat="1"/>
    <xf numFmtId="0" fontId="4" fillId="0" borderId="5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/>
  </sheetViews>
  <sheetFormatPr defaultRowHeight="15"/>
  <cols>
    <col min="1" max="1" width="2.28515625" customWidth="1"/>
    <col min="2" max="2" width="5.42578125" customWidth="1"/>
    <col min="3" max="3" width="32.42578125" bestFit="1" customWidth="1"/>
    <col min="4" max="4" width="11" bestFit="1" customWidth="1"/>
    <col min="5" max="5" width="13.85546875" bestFit="1" customWidth="1"/>
  </cols>
  <sheetData>
    <row r="1" spans="1:5">
      <c r="A1" s="7" t="s">
        <v>19</v>
      </c>
    </row>
    <row r="2" spans="1:5">
      <c r="A2" s="7" t="s">
        <v>52</v>
      </c>
    </row>
    <row r="3" spans="1:5">
      <c r="A3" s="7" t="s">
        <v>53</v>
      </c>
    </row>
    <row r="6" spans="1:5" ht="15.75" thickBot="1">
      <c r="A6" t="s">
        <v>22</v>
      </c>
    </row>
    <row r="7" spans="1:5">
      <c r="B7" s="10"/>
      <c r="C7" s="10"/>
      <c r="D7" s="10" t="s">
        <v>25</v>
      </c>
      <c r="E7" s="10" t="s">
        <v>27</v>
      </c>
    </row>
    <row r="8" spans="1:5" ht="15.75" thickBot="1">
      <c r="B8" s="11" t="s">
        <v>23</v>
      </c>
      <c r="C8" s="11" t="s">
        <v>24</v>
      </c>
      <c r="D8" s="11" t="s">
        <v>26</v>
      </c>
      <c r="E8" s="11" t="s">
        <v>54</v>
      </c>
    </row>
    <row r="9" spans="1:5">
      <c r="B9" s="8" t="s">
        <v>57</v>
      </c>
      <c r="C9" s="8" t="s">
        <v>58</v>
      </c>
      <c r="D9" s="8">
        <v>20</v>
      </c>
      <c r="E9" s="8">
        <v>-2</v>
      </c>
    </row>
    <row r="10" spans="1:5">
      <c r="B10" s="8" t="s">
        <v>59</v>
      </c>
      <c r="C10" s="8" t="s">
        <v>60</v>
      </c>
      <c r="D10" s="8">
        <v>50.000000999999997</v>
      </c>
      <c r="E10" s="8">
        <v>0</v>
      </c>
    </row>
    <row r="11" spans="1:5" ht="15.75" thickBot="1">
      <c r="B11" s="9" t="s">
        <v>61</v>
      </c>
      <c r="C11" s="9" t="s">
        <v>62</v>
      </c>
      <c r="D11" s="9">
        <v>30</v>
      </c>
      <c r="E11" s="9">
        <v>-3</v>
      </c>
    </row>
    <row r="13" spans="1:5" ht="15.75" thickBot="1">
      <c r="A13" t="s">
        <v>34</v>
      </c>
    </row>
    <row r="14" spans="1:5">
      <c r="B14" s="10"/>
      <c r="C14" s="10"/>
      <c r="D14" s="10" t="s">
        <v>25</v>
      </c>
      <c r="E14" s="10" t="s">
        <v>55</v>
      </c>
    </row>
    <row r="15" spans="1:5" ht="15.75" thickBot="1">
      <c r="B15" s="11" t="s">
        <v>23</v>
      </c>
      <c r="C15" s="11" t="s">
        <v>24</v>
      </c>
      <c r="D15" s="11" t="s">
        <v>26</v>
      </c>
      <c r="E15" s="11" t="s">
        <v>56</v>
      </c>
    </row>
    <row r="16" spans="1:5" ht="15.75" thickBot="1">
      <c r="B16" s="9" t="s">
        <v>63</v>
      </c>
      <c r="C16" s="9" t="s">
        <v>64</v>
      </c>
      <c r="D16" s="9">
        <v>100.000001</v>
      </c>
      <c r="E16" s="9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tabSelected="1" workbookViewId="0">
      <selection activeCell="F8" sqref="F8"/>
    </sheetView>
  </sheetViews>
  <sheetFormatPr defaultRowHeight="15"/>
  <cols>
    <col min="1" max="1" width="2.28515625" customWidth="1"/>
    <col min="2" max="2" width="5.42578125" customWidth="1"/>
    <col min="3" max="3" width="39.5703125" bestFit="1" customWidth="1"/>
    <col min="4" max="4" width="16.42578125" bestFit="1" customWidth="1"/>
    <col min="5" max="5" width="11.28515625" bestFit="1" customWidth="1"/>
    <col min="6" max="6" width="10.5703125" bestFit="1" customWidth="1"/>
    <col min="7" max="7" width="10.140625" bestFit="1" customWidth="1"/>
  </cols>
  <sheetData>
    <row r="1" spans="1:7">
      <c r="A1" s="7" t="s">
        <v>65</v>
      </c>
    </row>
    <row r="2" spans="1:7">
      <c r="A2" s="7" t="s">
        <v>52</v>
      </c>
    </row>
    <row r="3" spans="1:7">
      <c r="A3" s="7" t="s">
        <v>66</v>
      </c>
    </row>
    <row r="6" spans="1:7" ht="15.75" thickBot="1">
      <c r="A6" t="s">
        <v>67</v>
      </c>
    </row>
    <row r="7" spans="1:7" ht="15.75" thickBot="1">
      <c r="B7" s="16" t="s">
        <v>23</v>
      </c>
      <c r="C7" s="16" t="s">
        <v>24</v>
      </c>
      <c r="D7" s="16" t="s">
        <v>68</v>
      </c>
      <c r="E7" s="16" t="s">
        <v>69</v>
      </c>
      <c r="F7" s="16" t="s">
        <v>70</v>
      </c>
      <c r="G7" s="16" t="s">
        <v>71</v>
      </c>
    </row>
    <row r="8" spans="1:7">
      <c r="B8" t="s">
        <v>72</v>
      </c>
      <c r="C8" t="s">
        <v>73</v>
      </c>
      <c r="D8" s="15">
        <v>1000</v>
      </c>
      <c r="E8" t="s">
        <v>74</v>
      </c>
      <c r="F8" t="s">
        <v>75</v>
      </c>
      <c r="G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F2" sqref="F2"/>
    </sheetView>
  </sheetViews>
  <sheetFormatPr defaultRowHeight="15"/>
  <cols>
    <col min="1" max="1" width="11.5703125" bestFit="1" customWidth="1"/>
    <col min="5" max="5" width="11.85546875" customWidth="1"/>
    <col min="6" max="6" width="17" customWidth="1"/>
    <col min="7" max="7" width="13.140625" customWidth="1"/>
  </cols>
  <sheetData>
    <row r="1" spans="1:7" ht="7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  <c r="G1" s="6" t="s">
        <v>49</v>
      </c>
    </row>
    <row r="2" spans="1:7">
      <c r="A2" s="7" t="s">
        <v>14</v>
      </c>
      <c r="B2">
        <v>20</v>
      </c>
      <c r="C2">
        <v>20</v>
      </c>
      <c r="D2" s="4">
        <v>10</v>
      </c>
      <c r="E2" s="4">
        <v>6</v>
      </c>
      <c r="F2" s="4">
        <f>(IF(MOD(B2,20)=0,QUOTIENT(B2,20),QUOTIENT(B2,20)+1)*E2)</f>
        <v>6</v>
      </c>
      <c r="G2" s="15">
        <f>D2*B2+F2</f>
        <v>206</v>
      </c>
    </row>
    <row r="3" spans="1:7">
      <c r="A3" s="7" t="s">
        <v>15</v>
      </c>
      <c r="B3">
        <v>41.250000083333333</v>
      </c>
      <c r="C3">
        <v>60</v>
      </c>
      <c r="D3" s="4">
        <v>12</v>
      </c>
      <c r="E3" s="4">
        <v>5</v>
      </c>
      <c r="F3" s="4">
        <f t="shared" ref="F3:F4" si="0">(IF(MOD(B3,20)=0,QUOTIENT(B3,20),QUOTIENT(B3,20)+1)*E3)</f>
        <v>15</v>
      </c>
      <c r="G3" s="15">
        <f t="shared" ref="G3:G4" si="1">D3*B3+F3</f>
        <v>510.000001</v>
      </c>
    </row>
    <row r="4" spans="1:7">
      <c r="A4" s="7" t="s">
        <v>16</v>
      </c>
      <c r="B4">
        <v>30</v>
      </c>
      <c r="C4">
        <v>30</v>
      </c>
      <c r="D4" s="4">
        <v>9</v>
      </c>
      <c r="E4" s="4">
        <v>7</v>
      </c>
      <c r="F4" s="4">
        <f t="shared" si="0"/>
        <v>14</v>
      </c>
      <c r="G4" s="15">
        <f t="shared" si="1"/>
        <v>284</v>
      </c>
    </row>
    <row r="6" spans="1:7">
      <c r="A6" s="7" t="s">
        <v>50</v>
      </c>
      <c r="B6">
        <f>SUM(B2:B4)</f>
        <v>91.250000083333333</v>
      </c>
      <c r="F6" s="7" t="s">
        <v>51</v>
      </c>
      <c r="G6" s="15">
        <f>SUM(G2:G4)</f>
        <v>1000.000001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H9" sqref="H9"/>
    </sheetView>
  </sheetViews>
  <sheetFormatPr defaultRowHeight="15"/>
  <cols>
    <col min="1" max="1" width="2.28515625" customWidth="1"/>
    <col min="2" max="2" width="5.42578125" customWidth="1"/>
    <col min="3" max="3" width="30.140625" bestFit="1" customWidth="1"/>
    <col min="4" max="4" width="12" bestFit="1" customWidth="1"/>
    <col min="5" max="5" width="14.42578125" customWidth="1"/>
    <col min="6" max="8" width="12" bestFit="1" customWidth="1"/>
  </cols>
  <sheetData>
    <row r="1" spans="1:8">
      <c r="A1" s="7" t="s">
        <v>19</v>
      </c>
    </row>
    <row r="2" spans="1:8">
      <c r="A2" s="7" t="s">
        <v>20</v>
      </c>
    </row>
    <row r="3" spans="1:8">
      <c r="A3" s="7" t="s">
        <v>21</v>
      </c>
    </row>
    <row r="6" spans="1:8" ht="15.75" thickBot="1">
      <c r="A6" t="s">
        <v>22</v>
      </c>
    </row>
    <row r="7" spans="1:8">
      <c r="B7" s="10"/>
      <c r="C7" s="10"/>
      <c r="D7" s="10" t="s">
        <v>25</v>
      </c>
      <c r="E7" s="10" t="s">
        <v>27</v>
      </c>
      <c r="F7" s="10" t="s">
        <v>29</v>
      </c>
      <c r="G7" s="10" t="s">
        <v>31</v>
      </c>
      <c r="H7" s="10" t="s">
        <v>31</v>
      </c>
    </row>
    <row r="8" spans="1:8" ht="15.75" thickBot="1">
      <c r="B8" s="11" t="s">
        <v>23</v>
      </c>
      <c r="C8" s="11" t="s">
        <v>24</v>
      </c>
      <c r="D8" s="11" t="s">
        <v>26</v>
      </c>
      <c r="E8" s="11" t="s">
        <v>28</v>
      </c>
      <c r="F8" s="11" t="s">
        <v>30</v>
      </c>
      <c r="G8" s="11" t="s">
        <v>32</v>
      </c>
      <c r="H8" s="11" t="s">
        <v>33</v>
      </c>
    </row>
    <row r="9" spans="1:8">
      <c r="B9" s="8" t="s">
        <v>39</v>
      </c>
      <c r="C9" s="8" t="s">
        <v>40</v>
      </c>
      <c r="D9" s="8">
        <v>250</v>
      </c>
      <c r="E9" s="8">
        <v>-0.5357142857142847</v>
      </c>
      <c r="F9" s="8">
        <v>20</v>
      </c>
      <c r="G9" s="8">
        <v>0.5357142857142847</v>
      </c>
      <c r="H9" s="8">
        <v>1E+30</v>
      </c>
    </row>
    <row r="10" spans="1:8">
      <c r="B10" s="8" t="s">
        <v>41</v>
      </c>
      <c r="C10" s="8" t="s">
        <v>42</v>
      </c>
      <c r="D10" s="8">
        <v>857.14285714285711</v>
      </c>
      <c r="E10" s="8">
        <v>0</v>
      </c>
      <c r="F10" s="8">
        <v>23</v>
      </c>
      <c r="G10" s="8">
        <v>1E+30</v>
      </c>
      <c r="H10" s="8">
        <v>0.59999999999999887</v>
      </c>
    </row>
    <row r="11" spans="1:8">
      <c r="B11" s="8" t="s">
        <v>43</v>
      </c>
      <c r="C11" s="8" t="s">
        <v>44</v>
      </c>
      <c r="D11" s="8">
        <v>250</v>
      </c>
      <c r="E11" s="8">
        <v>-3.9642857142857135</v>
      </c>
      <c r="F11" s="8">
        <v>10</v>
      </c>
      <c r="G11" s="8">
        <v>3.9642857142857135</v>
      </c>
      <c r="H11" s="8">
        <v>1E+30</v>
      </c>
    </row>
    <row r="12" spans="1:8" ht="15.75" thickBot="1">
      <c r="B12" s="9" t="s">
        <v>45</v>
      </c>
      <c r="C12" s="9" t="s">
        <v>46</v>
      </c>
      <c r="D12" s="9">
        <v>250</v>
      </c>
      <c r="E12" s="9">
        <v>-3.0714285714285694</v>
      </c>
      <c r="F12" s="9">
        <v>15</v>
      </c>
      <c r="G12" s="9">
        <v>3.0714285714285694</v>
      </c>
      <c r="H12" s="9">
        <v>1E+30</v>
      </c>
    </row>
    <row r="14" spans="1:8" ht="15.75" thickBot="1">
      <c r="A14" t="s">
        <v>34</v>
      </c>
    </row>
    <row r="15" spans="1:8">
      <c r="B15" s="10"/>
      <c r="C15" s="10"/>
      <c r="D15" s="10" t="s">
        <v>25</v>
      </c>
      <c r="E15" s="10" t="s">
        <v>35</v>
      </c>
      <c r="F15" s="10" t="s">
        <v>37</v>
      </c>
      <c r="G15" s="10" t="s">
        <v>31</v>
      </c>
      <c r="H15" s="10" t="s">
        <v>31</v>
      </c>
    </row>
    <row r="16" spans="1:8" ht="15.75" thickBot="1">
      <c r="B16" s="11" t="s">
        <v>23</v>
      </c>
      <c r="C16" s="11" t="s">
        <v>24</v>
      </c>
      <c r="D16" s="11" t="s">
        <v>26</v>
      </c>
      <c r="E16" s="11" t="s">
        <v>36</v>
      </c>
      <c r="F16" s="11" t="s">
        <v>38</v>
      </c>
      <c r="G16" s="11" t="s">
        <v>32</v>
      </c>
      <c r="H16" s="11" t="s">
        <v>33</v>
      </c>
    </row>
    <row r="17" spans="2:8" ht="15.75" thickBot="1">
      <c r="B17" s="9" t="s">
        <v>47</v>
      </c>
      <c r="C17" s="9" t="s">
        <v>48</v>
      </c>
      <c r="D17" s="9">
        <v>20000.000000000004</v>
      </c>
      <c r="E17" s="9">
        <v>1.6428571428571428</v>
      </c>
      <c r="F17" s="9">
        <v>20000</v>
      </c>
      <c r="G17" s="9">
        <v>1E+30</v>
      </c>
      <c r="H17" s="9">
        <v>8500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7"/>
  <sheetViews>
    <sheetView workbookViewId="0">
      <selection activeCell="J13" sqref="J13"/>
    </sheetView>
  </sheetViews>
  <sheetFormatPr defaultRowHeight="15"/>
  <cols>
    <col min="3" max="3" width="18.140625" bestFit="1" customWidth="1"/>
    <col min="4" max="4" width="8.42578125" bestFit="1" customWidth="1"/>
    <col min="5" max="5" width="10.28515625" customWidth="1"/>
    <col min="9" max="9" width="12" bestFit="1" customWidth="1"/>
    <col min="10" max="10" width="36.5703125" bestFit="1" customWidth="1"/>
  </cols>
  <sheetData>
    <row r="3" spans="3:10" ht="30">
      <c r="D3" s="1" t="s">
        <v>4</v>
      </c>
      <c r="E3" s="1" t="s">
        <v>5</v>
      </c>
      <c r="F3" s="1" t="s">
        <v>6</v>
      </c>
      <c r="G3" s="1" t="s">
        <v>7</v>
      </c>
      <c r="I3" s="1" t="s">
        <v>17</v>
      </c>
      <c r="J3" s="1" t="s">
        <v>8</v>
      </c>
    </row>
    <row r="4" spans="3:10">
      <c r="C4" t="s">
        <v>0</v>
      </c>
      <c r="D4" s="2">
        <v>20</v>
      </c>
      <c r="E4" s="2">
        <v>23</v>
      </c>
      <c r="F4" s="2">
        <v>14</v>
      </c>
      <c r="G4" s="2">
        <v>15</v>
      </c>
      <c r="I4" s="12">
        <f>SUMPRODUCT(Prezzo_di_costo,Pezzi_da_ordinare)+SUMPRODUCT(Costo_di_magazzino,Pezzi_da_ordinare)</f>
        <v>20000</v>
      </c>
      <c r="J4" s="13">
        <v>20000</v>
      </c>
    </row>
    <row r="5" spans="3:10">
      <c r="C5" t="s">
        <v>1</v>
      </c>
      <c r="D5" s="3">
        <v>12</v>
      </c>
      <c r="E5" s="3">
        <v>13</v>
      </c>
      <c r="F5" s="3">
        <v>8</v>
      </c>
      <c r="G5" s="3">
        <v>10</v>
      </c>
      <c r="J5" s="4"/>
    </row>
    <row r="6" spans="3:10">
      <c r="C6" t="s">
        <v>2</v>
      </c>
      <c r="D6" s="3">
        <v>0.5</v>
      </c>
      <c r="E6" s="3">
        <v>1</v>
      </c>
      <c r="F6" s="3">
        <v>0.5</v>
      </c>
      <c r="G6" s="3">
        <v>1</v>
      </c>
      <c r="J6" s="4" t="s">
        <v>18</v>
      </c>
    </row>
    <row r="7" spans="3:10">
      <c r="C7" t="s">
        <v>3</v>
      </c>
      <c r="D7" s="5">
        <v>250</v>
      </c>
      <c r="E7" s="5">
        <v>250</v>
      </c>
      <c r="F7" s="5">
        <v>1250</v>
      </c>
      <c r="G7" s="5">
        <v>250</v>
      </c>
      <c r="J7" s="14">
        <f>SUMPRODUCT(Profitto_unitario,Pezzi_da_ordinare)</f>
        <v>32000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7</vt:i4>
      </vt:variant>
    </vt:vector>
  </HeadingPairs>
  <TitlesOfParts>
    <vt:vector size="12" baseType="lpstr">
      <vt:lpstr>Rapporto sensibilità 2</vt:lpstr>
      <vt:lpstr>Rapporto realizzabilità 1</vt:lpstr>
      <vt:lpstr>non lineare</vt:lpstr>
      <vt:lpstr>Rapporto sensibilità 1</vt:lpstr>
      <vt:lpstr>lineare</vt:lpstr>
      <vt:lpstr>capitale_disponibile</vt:lpstr>
      <vt:lpstr>capitale_investito</vt:lpstr>
      <vt:lpstr>Costo_di_magazzino</vt:lpstr>
      <vt:lpstr>Pezzi_da_ordinare</vt:lpstr>
      <vt:lpstr>Prezzo_di_costo</vt:lpstr>
      <vt:lpstr>profitto</vt:lpstr>
      <vt:lpstr>Profitto_unitario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2014-04-03T08:25:34Z</dcterms:created>
  <dcterms:modified xsi:type="dcterms:W3CDTF">2017-06-21T08:42:49Z</dcterms:modified>
</cp:coreProperties>
</file>